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DoIt\SpiUsers2\Mark.S.Jenkins\"/>
    </mc:Choice>
  </mc:AlternateContent>
  <xr:revisionPtr revIDLastSave="0" documentId="8_{0FA5F4EC-07D9-4995-A0E6-7F4903E14DEB}" xr6:coauthVersionLast="47" xr6:coauthVersionMax="47" xr10:uidLastSave="{00000000-0000-0000-0000-000000000000}"/>
  <bookViews>
    <workbookView xWindow="768" yWindow="768" windowWidth="17280" windowHeight="8964" xr2:uid="{9C8BE2E5-7E28-40CF-8604-A734A3E22B5F}"/>
  </bookViews>
  <sheets>
    <sheet name="FP2023" sheetId="8" r:id="rId1"/>
    <sheet name="FP2022" sheetId="1" r:id="rId2"/>
    <sheet name="FP2021" sheetId="2" r:id="rId3"/>
    <sheet name="FP2020" sheetId="3" r:id="rId4"/>
    <sheet name="FP2019" sheetId="4" r:id="rId5"/>
    <sheet name="FP2018" sheetId="5" r:id="rId6"/>
    <sheet name="FP2017" sheetId="6" r:id="rId7"/>
    <sheet name="FP2016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E16" i="8"/>
  <c r="D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J16" i="8" l="1"/>
  <c r="K16" i="8"/>
  <c r="F11" i="7" l="1"/>
  <c r="E11" i="7"/>
  <c r="D11" i="7"/>
  <c r="C11" i="7"/>
  <c r="F10" i="7"/>
  <c r="F9" i="7"/>
  <c r="F8" i="7"/>
  <c r="F7" i="7"/>
  <c r="F11" i="6"/>
  <c r="E13" i="6"/>
  <c r="D13" i="6"/>
  <c r="C13" i="6"/>
  <c r="F12" i="6"/>
  <c r="F10" i="6"/>
  <c r="F9" i="6"/>
  <c r="F8" i="6"/>
  <c r="F7" i="6"/>
  <c r="E12" i="5"/>
  <c r="D12" i="5"/>
  <c r="C12" i="5"/>
  <c r="F11" i="5"/>
  <c r="F10" i="5"/>
  <c r="F9" i="5"/>
  <c r="F8" i="5"/>
  <c r="F7" i="5"/>
  <c r="N9" i="4"/>
  <c r="N8" i="4"/>
  <c r="N12" i="4" s="1"/>
  <c r="N10" i="4"/>
  <c r="N11" i="4"/>
  <c r="N7" i="4"/>
  <c r="M9" i="4"/>
  <c r="M8" i="4"/>
  <c r="M10" i="4"/>
  <c r="M11" i="4"/>
  <c r="M7" i="4"/>
  <c r="H12" i="4"/>
  <c r="G12" i="4"/>
  <c r="K12" i="4"/>
  <c r="J12" i="4"/>
  <c r="E12" i="4"/>
  <c r="D12" i="4"/>
  <c r="H12" i="3"/>
  <c r="G12" i="3"/>
  <c r="E12" i="3"/>
  <c r="D12" i="3"/>
  <c r="K11" i="3"/>
  <c r="J11" i="3"/>
  <c r="K10" i="3"/>
  <c r="J10" i="3"/>
  <c r="K8" i="3"/>
  <c r="J8" i="3"/>
  <c r="J12" i="3" s="1"/>
  <c r="K9" i="3"/>
  <c r="J9" i="3"/>
  <c r="K7" i="3"/>
  <c r="J7" i="3"/>
  <c r="F13" i="6" l="1"/>
  <c r="F12" i="5"/>
  <c r="M12" i="4"/>
  <c r="K12" i="3"/>
  <c r="H13" i="2" l="1"/>
  <c r="G13" i="2"/>
  <c r="E13" i="2"/>
  <c r="D13" i="2"/>
  <c r="K12" i="2"/>
  <c r="J12" i="2"/>
  <c r="K9" i="2"/>
  <c r="J9" i="2"/>
  <c r="K11" i="2"/>
  <c r="J11" i="2"/>
  <c r="K8" i="2"/>
  <c r="J8" i="2"/>
  <c r="K10" i="2"/>
  <c r="J10" i="2"/>
  <c r="K7" i="2"/>
  <c r="J7" i="2"/>
  <c r="J13" i="2" l="1"/>
  <c r="K13" i="2"/>
  <c r="K7" i="1" l="1"/>
  <c r="K10" i="1"/>
  <c r="K8" i="1"/>
  <c r="K12" i="1"/>
  <c r="K9" i="1"/>
  <c r="K13" i="1"/>
  <c r="K11" i="1"/>
  <c r="J7" i="1"/>
  <c r="J10" i="1"/>
  <c r="J8" i="1"/>
  <c r="J12" i="1"/>
  <c r="J9" i="1"/>
  <c r="J13" i="1"/>
  <c r="J11" i="1"/>
  <c r="H14" i="1"/>
  <c r="G14" i="1"/>
  <c r="E14" i="1"/>
  <c r="D14" i="1"/>
  <c r="K14" i="1" l="1"/>
  <c r="J14" i="1"/>
</calcChain>
</file>

<file path=xl/sharedStrings.xml><?xml version="1.0" encoding="utf-8"?>
<sst xmlns="http://schemas.openxmlformats.org/spreadsheetml/2006/main" count="217" uniqueCount="61">
  <si>
    <t>Fund</t>
  </si>
  <si>
    <t>No</t>
  </si>
  <si>
    <t>Name</t>
  </si>
  <si>
    <t>June 2023</t>
  </si>
  <si>
    <t>Count</t>
  </si>
  <si>
    <t>Amount</t>
  </si>
  <si>
    <t>ILLINOIS DEPARTMENT OF REVENUE</t>
  </si>
  <si>
    <t>INCOME TAX CHECK-OFF TRANSFERS</t>
  </si>
  <si>
    <t>FILING PERIOD 2022</t>
  </si>
  <si>
    <t>0268</t>
  </si>
  <si>
    <t>0060</t>
  </si>
  <si>
    <t>0198</t>
  </si>
  <si>
    <t>0100</t>
  </si>
  <si>
    <t>0706</t>
  </si>
  <si>
    <t>0165</t>
  </si>
  <si>
    <t>0909</t>
  </si>
  <si>
    <t>100 Club of Illinois</t>
  </si>
  <si>
    <t>Alzheimer's Disease Research</t>
  </si>
  <si>
    <t>Diabetes Research</t>
  </si>
  <si>
    <t>Assistance to the Homeless</t>
  </si>
  <si>
    <t>Hunger Relief</t>
  </si>
  <si>
    <t>Ronald McDonald House Charities</t>
  </si>
  <si>
    <t>Wildlife Preservation</t>
  </si>
  <si>
    <t>IDORRPT2</t>
  </si>
  <si>
    <t>FILING PERIOD 2021</t>
  </si>
  <si>
    <t>June 2022</t>
  </si>
  <si>
    <t>FILING PERIOD 2020</t>
  </si>
  <si>
    <t>June 2021</t>
  </si>
  <si>
    <t>FILING PERIOD 2019</t>
  </si>
  <si>
    <t>June 2020</t>
  </si>
  <si>
    <t>January 2021</t>
  </si>
  <si>
    <t>February 2024</t>
  </si>
  <si>
    <t>February 2023</t>
  </si>
  <si>
    <t>February 2022</t>
  </si>
  <si>
    <t>February 2021</t>
  </si>
  <si>
    <t>FILING PERIOD 2018</t>
  </si>
  <si>
    <t>Jun 2019</t>
  </si>
  <si>
    <t>Dec 2019</t>
  </si>
  <si>
    <t>Feb 2020</t>
  </si>
  <si>
    <t>Total</t>
  </si>
  <si>
    <t>FILING PERIOD 2017</t>
  </si>
  <si>
    <t>Jun 2018</t>
  </si>
  <si>
    <t>Dec 2018</t>
  </si>
  <si>
    <t>Feb 2019</t>
  </si>
  <si>
    <t>0335</t>
  </si>
  <si>
    <t>0752</t>
  </si>
  <si>
    <t>FILING PERIOD 2016</t>
  </si>
  <si>
    <t>Jun 2017</t>
  </si>
  <si>
    <t>Jan 2018</t>
  </si>
  <si>
    <t>Feb 2018</t>
  </si>
  <si>
    <t>Criminal Justice Info Projects</t>
  </si>
  <si>
    <t>Thirving Youth</t>
  </si>
  <si>
    <t>Published by the authority of the State of Illinois - web only, 02/2021</t>
  </si>
  <si>
    <t>Published by the authority of the State of Illinois - web only, 02/2022</t>
  </si>
  <si>
    <t>Published by the authority of the State of Illinois - web only, 02/2023</t>
  </si>
  <si>
    <t>Published by the authority of the State of Illinois - web only, 02/2024</t>
  </si>
  <si>
    <t>https://tax.illinois.gov/content/dam/soi/en/web/tax/research/taxstats/documents/VoluntaryCharitableContributions.xlsx</t>
  </si>
  <si>
    <t>FILING PERIOD 2023</t>
  </si>
  <si>
    <t>June 2024</t>
  </si>
  <si>
    <t>February 2025</t>
  </si>
  <si>
    <t>Published by the authority of the State of Illinois - web only,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</si>
</sst>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/>
    <xf numFmtId="49" fontId="0" fillId="0" borderId="0" xfId="0" applyNumberForma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0" fontId="0" fillId="0" borderId="2" xfId="0" applyBorder="1"/>
    <xf numFmtId="164" fontId="0" fillId="0" borderId="3" xfId="0" applyNumberFormat="1" applyBorder="1"/>
    <xf numFmtId="43" fontId="0" fillId="0" borderId="3" xfId="0" applyNumberFormat="1" applyBorder="1"/>
    <xf numFmtId="0" fontId="2" fillId="0" borderId="0" xfId="0" applyFont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Continuous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43" fontId="0" fillId="0" borderId="0" xfId="1" applyFont="1" applyFill="1"/>
    <xf numFmtId="0" fontId="2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E8F69-9E47-4480-A344-56399EDD183F}">
  <sheetPr>
    <pageSetUpPr fitToPage="1"/>
  </sheetPr>
  <dimension ref="A1:K17"/>
  <sheetViews>
    <sheetView showGridLines="0" tabSelected="1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60</v>
      </c>
    </row>
    <row r="3" spans="1:11" x14ac:dyDescent="0.3">
      <c r="A3" s="5" t="s">
        <v>57</v>
      </c>
    </row>
    <row r="5" spans="1:11" x14ac:dyDescent="0.3">
      <c r="A5" s="19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7" spans="1:11" x14ac:dyDescent="0.3">
      <c r="A7" s="1" t="s">
        <v>0</v>
      </c>
      <c r="B7" s="1" t="s">
        <v>0</v>
      </c>
      <c r="D7" s="3" t="s">
        <v>58</v>
      </c>
      <c r="E7" s="4"/>
      <c r="G7" s="3" t="s">
        <v>59</v>
      </c>
      <c r="H7" s="4"/>
      <c r="J7" s="3" t="s">
        <v>39</v>
      </c>
      <c r="K7" s="4"/>
    </row>
    <row r="8" spans="1:11" x14ac:dyDescent="0.3">
      <c r="A8" s="2" t="s">
        <v>1</v>
      </c>
      <c r="B8" s="2" t="s">
        <v>2</v>
      </c>
      <c r="D8" s="2" t="s">
        <v>4</v>
      </c>
      <c r="E8" s="2" t="s">
        <v>5</v>
      </c>
      <c r="G8" s="2" t="s">
        <v>4</v>
      </c>
      <c r="H8" s="2" t="s">
        <v>5</v>
      </c>
      <c r="J8" s="2" t="s">
        <v>4</v>
      </c>
      <c r="K8" s="2" t="s">
        <v>5</v>
      </c>
    </row>
    <row r="9" spans="1:11" x14ac:dyDescent="0.3">
      <c r="A9" s="6" t="s">
        <v>10</v>
      </c>
      <c r="B9" t="s">
        <v>17</v>
      </c>
      <c r="D9" s="8">
        <v>7474</v>
      </c>
      <c r="E9" s="7">
        <v>186785.54</v>
      </c>
      <c r="G9" s="8">
        <v>0</v>
      </c>
      <c r="H9" s="7">
        <v>0</v>
      </c>
      <c r="J9" s="8">
        <f>D9+G9</f>
        <v>7474</v>
      </c>
      <c r="K9" s="7">
        <f>E9+H9</f>
        <v>186785.54</v>
      </c>
    </row>
    <row r="10" spans="1:11" x14ac:dyDescent="0.3">
      <c r="A10" s="6" t="s">
        <v>12</v>
      </c>
      <c r="B10" t="s">
        <v>19</v>
      </c>
      <c r="D10" s="8">
        <v>8420</v>
      </c>
      <c r="E10" s="7">
        <v>279613.61</v>
      </c>
      <c r="G10" s="8">
        <v>0</v>
      </c>
      <c r="H10" s="7">
        <v>0</v>
      </c>
      <c r="J10" s="8">
        <f t="shared" ref="J10:K15" si="0">D10+G10</f>
        <v>8420</v>
      </c>
      <c r="K10" s="7">
        <f t="shared" si="0"/>
        <v>279613.61</v>
      </c>
    </row>
    <row r="11" spans="1:11" x14ac:dyDescent="0.3">
      <c r="A11" s="6" t="s">
        <v>14</v>
      </c>
      <c r="B11" t="s">
        <v>21</v>
      </c>
      <c r="D11" s="8">
        <v>5812</v>
      </c>
      <c r="E11" s="7">
        <v>192595.66</v>
      </c>
      <c r="G11" s="8">
        <v>0</v>
      </c>
      <c r="H11" s="7">
        <v>0</v>
      </c>
      <c r="J11" s="8">
        <f t="shared" si="0"/>
        <v>5812</v>
      </c>
      <c r="K11" s="7">
        <f t="shared" si="0"/>
        <v>192595.66</v>
      </c>
    </row>
    <row r="12" spans="1:11" x14ac:dyDescent="0.3">
      <c r="A12" s="6" t="s">
        <v>11</v>
      </c>
      <c r="B12" t="s">
        <v>18</v>
      </c>
      <c r="D12" s="8">
        <v>5118</v>
      </c>
      <c r="E12" s="7">
        <v>95284.29</v>
      </c>
      <c r="G12" s="8">
        <v>0</v>
      </c>
      <c r="H12" s="7">
        <v>0</v>
      </c>
      <c r="J12" s="8">
        <f t="shared" si="0"/>
        <v>5118</v>
      </c>
      <c r="K12" s="7">
        <f t="shared" si="0"/>
        <v>95284.29</v>
      </c>
    </row>
    <row r="13" spans="1:11" x14ac:dyDescent="0.3">
      <c r="A13" s="6" t="s">
        <v>9</v>
      </c>
      <c r="B13" t="s">
        <v>16</v>
      </c>
      <c r="D13" s="8">
        <v>2215</v>
      </c>
      <c r="E13" s="7">
        <v>29264.46</v>
      </c>
      <c r="G13" s="8">
        <v>0</v>
      </c>
      <c r="H13" s="7">
        <v>0</v>
      </c>
      <c r="J13" s="8">
        <f t="shared" si="0"/>
        <v>2215</v>
      </c>
      <c r="K13" s="7">
        <f t="shared" si="0"/>
        <v>29264.46</v>
      </c>
    </row>
    <row r="14" spans="1:11" x14ac:dyDescent="0.3">
      <c r="A14" s="6" t="s">
        <v>13</v>
      </c>
      <c r="B14" t="s">
        <v>20</v>
      </c>
      <c r="D14" s="8">
        <v>6534</v>
      </c>
      <c r="E14" s="7">
        <v>155621.38</v>
      </c>
      <c r="G14" s="8">
        <v>0</v>
      </c>
      <c r="H14" s="7">
        <v>0</v>
      </c>
      <c r="J14" s="8">
        <f t="shared" si="0"/>
        <v>6534</v>
      </c>
      <c r="K14" s="7">
        <f t="shared" si="0"/>
        <v>155621.38</v>
      </c>
    </row>
    <row r="15" spans="1:11" x14ac:dyDescent="0.3">
      <c r="A15" s="6" t="s">
        <v>15</v>
      </c>
      <c r="B15" t="s">
        <v>22</v>
      </c>
      <c r="D15" s="8">
        <v>9368</v>
      </c>
      <c r="E15" s="7">
        <v>233754.47</v>
      </c>
      <c r="G15" s="8">
        <v>0</v>
      </c>
      <c r="H15" s="7">
        <v>0</v>
      </c>
      <c r="J15" s="8">
        <f t="shared" si="0"/>
        <v>9368</v>
      </c>
      <c r="K15" s="7">
        <f t="shared" si="0"/>
        <v>233754.47</v>
      </c>
    </row>
    <row r="16" spans="1:11" ht="15" thickBot="1" x14ac:dyDescent="0.35">
      <c r="A16" s="9"/>
      <c r="B16" s="9"/>
      <c r="D16" s="10">
        <f>SUM(D9:D15)</f>
        <v>44941</v>
      </c>
      <c r="E16" s="11">
        <f>SUM(E9:E15)</f>
        <v>1172919.4100000001</v>
      </c>
      <c r="G16" s="10">
        <f>SUM(G9:G15)</f>
        <v>0</v>
      </c>
      <c r="H16" s="11">
        <f>SUM(H9:H15)</f>
        <v>0</v>
      </c>
      <c r="J16" s="10">
        <f>SUM(J9:J15)</f>
        <v>44941</v>
      </c>
      <c r="K16" s="11">
        <f>SUM(K9:K15)</f>
        <v>1172919.4100000001</v>
      </c>
    </row>
    <row r="17" ht="15" thickTop="1" x14ac:dyDescent="0.3"/>
  </sheetData>
  <mergeCells count="1">
    <mergeCell ref="A5:K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4C0D-BBDE-4B9D-87B8-62CC7FDDE635}">
  <sheetPr>
    <pageSetUpPr fitToPage="1"/>
  </sheetPr>
  <dimension ref="A1:K15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55</v>
      </c>
    </row>
    <row r="3" spans="1:11" x14ac:dyDescent="0.3">
      <c r="A3" s="5" t="s">
        <v>8</v>
      </c>
    </row>
    <row r="5" spans="1:11" x14ac:dyDescent="0.3">
      <c r="A5" s="1" t="s">
        <v>0</v>
      </c>
      <c r="B5" s="1" t="s">
        <v>0</v>
      </c>
      <c r="D5" s="3" t="s">
        <v>3</v>
      </c>
      <c r="E5" s="4"/>
      <c r="G5" s="3" t="s">
        <v>31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x14ac:dyDescent="0.3">
      <c r="A7" s="6" t="s">
        <v>10</v>
      </c>
      <c r="B7" t="s">
        <v>17</v>
      </c>
      <c r="D7" s="8">
        <v>8231</v>
      </c>
      <c r="E7" s="7">
        <v>188624.25</v>
      </c>
      <c r="G7" s="8">
        <v>381</v>
      </c>
      <c r="H7" s="7">
        <v>11591.350000000006</v>
      </c>
      <c r="J7" s="8">
        <f>D7+G7</f>
        <v>8612</v>
      </c>
      <c r="K7" s="7">
        <f>E7+H7</f>
        <v>200215.6</v>
      </c>
    </row>
    <row r="8" spans="1:11" x14ac:dyDescent="0.3">
      <c r="A8" s="6" t="s">
        <v>12</v>
      </c>
      <c r="B8" t="s">
        <v>19</v>
      </c>
      <c r="D8" s="8">
        <v>9225</v>
      </c>
      <c r="E8" s="7">
        <v>269370.39</v>
      </c>
      <c r="G8" s="8">
        <v>447</v>
      </c>
      <c r="H8" s="7">
        <v>16849.260000000009</v>
      </c>
      <c r="J8" s="8">
        <f t="shared" ref="J8:K13" si="0">D8+G8</f>
        <v>9672</v>
      </c>
      <c r="K8" s="7">
        <f t="shared" si="0"/>
        <v>286219.65000000002</v>
      </c>
    </row>
    <row r="9" spans="1:11" x14ac:dyDescent="0.3">
      <c r="A9" s="6" t="s">
        <v>14</v>
      </c>
      <c r="B9" t="s">
        <v>21</v>
      </c>
      <c r="D9" s="8">
        <v>5900</v>
      </c>
      <c r="E9" s="7">
        <v>147754.73000000001</v>
      </c>
      <c r="G9" s="8">
        <v>245</v>
      </c>
      <c r="H9" s="7">
        <v>7482.2799999999988</v>
      </c>
      <c r="J9" s="8">
        <f t="shared" si="0"/>
        <v>6145</v>
      </c>
      <c r="K9" s="7">
        <f t="shared" si="0"/>
        <v>155237.01</v>
      </c>
    </row>
    <row r="10" spans="1:11" x14ac:dyDescent="0.3">
      <c r="A10" s="6" t="s">
        <v>11</v>
      </c>
      <c r="B10" t="s">
        <v>18</v>
      </c>
      <c r="D10" s="8">
        <v>5682</v>
      </c>
      <c r="E10" s="7">
        <v>100965.03</v>
      </c>
      <c r="G10" s="8">
        <v>262</v>
      </c>
      <c r="H10" s="7">
        <v>5676.5500000000029</v>
      </c>
      <c r="J10" s="8">
        <f t="shared" si="0"/>
        <v>5944</v>
      </c>
      <c r="K10" s="7">
        <f t="shared" si="0"/>
        <v>106641.58</v>
      </c>
    </row>
    <row r="11" spans="1:11" x14ac:dyDescent="0.3">
      <c r="A11" s="6" t="s">
        <v>9</v>
      </c>
      <c r="B11" t="s">
        <v>16</v>
      </c>
      <c r="D11" s="8">
        <v>2015</v>
      </c>
      <c r="E11" s="7">
        <v>27975.09</v>
      </c>
      <c r="G11" s="8">
        <v>106</v>
      </c>
      <c r="H11" s="7">
        <v>2669.2700000000004</v>
      </c>
      <c r="J11" s="8">
        <f t="shared" si="0"/>
        <v>2121</v>
      </c>
      <c r="K11" s="7">
        <f t="shared" si="0"/>
        <v>30644.36</v>
      </c>
    </row>
    <row r="12" spans="1:11" x14ac:dyDescent="0.3">
      <c r="A12" s="6" t="s">
        <v>13</v>
      </c>
      <c r="B12" t="s">
        <v>20</v>
      </c>
      <c r="D12" s="8">
        <v>7338</v>
      </c>
      <c r="E12" s="7">
        <v>167655.48000000001</v>
      </c>
      <c r="G12" s="8">
        <v>355</v>
      </c>
      <c r="H12" s="7">
        <v>10201.309999999998</v>
      </c>
      <c r="J12" s="8">
        <f t="shared" si="0"/>
        <v>7693</v>
      </c>
      <c r="K12" s="7">
        <f t="shared" si="0"/>
        <v>177856.79</v>
      </c>
    </row>
    <row r="13" spans="1:11" x14ac:dyDescent="0.3">
      <c r="A13" s="6" t="s">
        <v>15</v>
      </c>
      <c r="B13" t="s">
        <v>22</v>
      </c>
      <c r="D13" s="8">
        <v>10408</v>
      </c>
      <c r="E13" s="7">
        <v>226018.65</v>
      </c>
      <c r="G13" s="8">
        <v>434</v>
      </c>
      <c r="H13" s="7">
        <v>14732.100000000006</v>
      </c>
      <c r="J13" s="8">
        <f t="shared" si="0"/>
        <v>10842</v>
      </c>
      <c r="K13" s="7">
        <f t="shared" si="0"/>
        <v>240750.75</v>
      </c>
    </row>
    <row r="14" spans="1:11" ht="15" thickBot="1" x14ac:dyDescent="0.35">
      <c r="A14" s="9"/>
      <c r="B14" s="9"/>
      <c r="D14" s="10">
        <f>SUM(D7:D13)</f>
        <v>48799</v>
      </c>
      <c r="E14" s="11">
        <f>SUM(E7:E13)</f>
        <v>1128363.6199999999</v>
      </c>
      <c r="G14" s="10">
        <f>SUM(G7:G13)</f>
        <v>2230</v>
      </c>
      <c r="H14" s="11">
        <f>SUM(H7:H13)</f>
        <v>69202.120000000024</v>
      </c>
      <c r="J14" s="10">
        <f>SUM(J7:J13)</f>
        <v>51029</v>
      </c>
      <c r="K14" s="11">
        <f>SUM(K7:K13)</f>
        <v>1197565.74</v>
      </c>
    </row>
    <row r="15" spans="1:11" ht="15" thickTop="1" x14ac:dyDescent="0.3"/>
  </sheetData>
  <sortState xmlns:xlrd2="http://schemas.microsoft.com/office/spreadsheetml/2017/richdata2" ref="A7:K13">
    <sortCondition ref="A7:A13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839-FCA1-4B04-9351-8AFF9FAE2F76}">
  <sheetPr>
    <pageSetUpPr fitToPage="1"/>
  </sheetPr>
  <dimension ref="A1:K14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54</v>
      </c>
    </row>
    <row r="3" spans="1:11" x14ac:dyDescent="0.3">
      <c r="A3" s="5" t="s">
        <v>24</v>
      </c>
    </row>
    <row r="5" spans="1:11" x14ac:dyDescent="0.3">
      <c r="A5" s="1" t="s">
        <v>0</v>
      </c>
      <c r="B5" s="1" t="s">
        <v>0</v>
      </c>
      <c r="D5" s="3" t="s">
        <v>25</v>
      </c>
      <c r="E5" s="4"/>
      <c r="G5" s="3" t="s">
        <v>32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s="16" customFormat="1" x14ac:dyDescent="0.3">
      <c r="A7" s="15" t="s">
        <v>10</v>
      </c>
      <c r="B7" s="16" t="s">
        <v>17</v>
      </c>
      <c r="D7" s="17">
        <v>9096</v>
      </c>
      <c r="E7" s="18">
        <v>185962.49</v>
      </c>
      <c r="G7" s="17">
        <v>682</v>
      </c>
      <c r="H7" s="18">
        <v>17995.589999999997</v>
      </c>
      <c r="J7" s="17">
        <f t="shared" ref="J7:K12" si="0">D7+G7</f>
        <v>9778</v>
      </c>
      <c r="K7" s="18">
        <f t="shared" si="0"/>
        <v>203958.08</v>
      </c>
    </row>
    <row r="8" spans="1:11" s="16" customFormat="1" x14ac:dyDescent="0.3">
      <c r="A8" s="15" t="s">
        <v>12</v>
      </c>
      <c r="B8" s="16" t="s">
        <v>19</v>
      </c>
      <c r="D8" s="17">
        <v>10713</v>
      </c>
      <c r="E8" s="18">
        <v>286288.96999999997</v>
      </c>
      <c r="G8" s="17">
        <v>814</v>
      </c>
      <c r="H8" s="18">
        <v>22740.160000000033</v>
      </c>
      <c r="J8" s="17">
        <f t="shared" si="0"/>
        <v>11527</v>
      </c>
      <c r="K8" s="18">
        <f t="shared" si="0"/>
        <v>309029.13</v>
      </c>
    </row>
    <row r="9" spans="1:11" s="16" customFormat="1" x14ac:dyDescent="0.3">
      <c r="A9" s="15" t="s">
        <v>14</v>
      </c>
      <c r="B9" s="16" t="s">
        <v>21</v>
      </c>
      <c r="D9" s="17">
        <v>6018</v>
      </c>
      <c r="E9" s="18">
        <v>143892.79999999999</v>
      </c>
      <c r="G9" s="17">
        <v>422</v>
      </c>
      <c r="H9" s="18">
        <v>10204.100000000006</v>
      </c>
      <c r="J9" s="17">
        <f t="shared" si="0"/>
        <v>6440</v>
      </c>
      <c r="K9" s="18">
        <f t="shared" si="0"/>
        <v>154096.9</v>
      </c>
    </row>
    <row r="10" spans="1:11" s="16" customFormat="1" x14ac:dyDescent="0.3">
      <c r="A10" s="15" t="s">
        <v>11</v>
      </c>
      <c r="B10" s="16" t="s">
        <v>18</v>
      </c>
      <c r="D10" s="17">
        <v>6604</v>
      </c>
      <c r="E10" s="18">
        <v>103774.98</v>
      </c>
      <c r="G10" s="17">
        <v>470</v>
      </c>
      <c r="H10" s="18">
        <v>9207.9400000000023</v>
      </c>
      <c r="J10" s="17">
        <f t="shared" si="0"/>
        <v>7074</v>
      </c>
      <c r="K10" s="18">
        <f t="shared" si="0"/>
        <v>112982.92</v>
      </c>
    </row>
    <row r="11" spans="1:11" s="16" customFormat="1" x14ac:dyDescent="0.3">
      <c r="A11" s="15" t="s">
        <v>13</v>
      </c>
      <c r="B11" s="16" t="s">
        <v>20</v>
      </c>
      <c r="D11" s="17">
        <v>8790</v>
      </c>
      <c r="E11" s="18">
        <v>191578.05</v>
      </c>
      <c r="G11" s="17">
        <v>639</v>
      </c>
      <c r="H11" s="18">
        <v>16509.700000000012</v>
      </c>
      <c r="J11" s="17">
        <f t="shared" si="0"/>
        <v>9429</v>
      </c>
      <c r="K11" s="18">
        <f t="shared" si="0"/>
        <v>208087.75</v>
      </c>
    </row>
    <row r="12" spans="1:11" s="16" customFormat="1" x14ac:dyDescent="0.3">
      <c r="A12" s="15" t="s">
        <v>15</v>
      </c>
      <c r="B12" s="16" t="s">
        <v>22</v>
      </c>
      <c r="D12" s="17">
        <v>11797</v>
      </c>
      <c r="E12" s="18">
        <v>253084.53</v>
      </c>
      <c r="G12" s="17">
        <v>828</v>
      </c>
      <c r="H12" s="18">
        <v>22110.310000000027</v>
      </c>
      <c r="J12" s="17">
        <f t="shared" si="0"/>
        <v>12625</v>
      </c>
      <c r="K12" s="18">
        <f t="shared" si="0"/>
        <v>275194.84000000003</v>
      </c>
    </row>
    <row r="13" spans="1:11" ht="15" thickBot="1" x14ac:dyDescent="0.35">
      <c r="A13" s="9"/>
      <c r="B13" s="9"/>
      <c r="D13" s="10">
        <f>SUM(D7:D12)</f>
        <v>53018</v>
      </c>
      <c r="E13" s="11">
        <f>SUM(E7:E12)</f>
        <v>1164581.82</v>
      </c>
      <c r="G13" s="10">
        <f>SUM(G7:G12)</f>
        <v>3855</v>
      </c>
      <c r="H13" s="11">
        <f>SUM(H7:H12)</f>
        <v>98767.800000000076</v>
      </c>
      <c r="J13" s="10">
        <f>SUM(J7:J12)</f>
        <v>56873</v>
      </c>
      <c r="K13" s="11">
        <f>SUM(K7:K12)</f>
        <v>1263349.6200000001</v>
      </c>
    </row>
    <row r="14" spans="1:11" ht="15" thickTop="1" x14ac:dyDescent="0.3"/>
  </sheetData>
  <sortState xmlns:xlrd2="http://schemas.microsoft.com/office/spreadsheetml/2017/richdata2" ref="A7:K12">
    <sortCondition ref="A7:A12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E7EA-898B-41F3-8A77-A3574FCF65C0}">
  <sheetPr>
    <pageSetUpPr fitToPage="1"/>
  </sheetPr>
  <dimension ref="A1:K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</cols>
  <sheetData>
    <row r="1" spans="1:11" x14ac:dyDescent="0.3">
      <c r="A1" s="5" t="s">
        <v>6</v>
      </c>
      <c r="K1" s="12" t="s">
        <v>23</v>
      </c>
    </row>
    <row r="2" spans="1:11" x14ac:dyDescent="0.3">
      <c r="A2" s="5" t="s">
        <v>7</v>
      </c>
      <c r="K2" s="12" t="s">
        <v>53</v>
      </c>
    </row>
    <row r="3" spans="1:11" x14ac:dyDescent="0.3">
      <c r="A3" s="5" t="s">
        <v>26</v>
      </c>
    </row>
    <row r="5" spans="1:11" x14ac:dyDescent="0.3">
      <c r="A5" s="1" t="s">
        <v>0</v>
      </c>
      <c r="B5" s="1" t="s">
        <v>0</v>
      </c>
      <c r="D5" s="3" t="s">
        <v>27</v>
      </c>
      <c r="E5" s="4"/>
      <c r="G5" s="3" t="s">
        <v>33</v>
      </c>
      <c r="H5" s="4"/>
      <c r="J5" s="3" t="s">
        <v>39</v>
      </c>
      <c r="K5" s="4"/>
    </row>
    <row r="6" spans="1:11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</row>
    <row r="7" spans="1:11" x14ac:dyDescent="0.3">
      <c r="A7" s="6" t="s">
        <v>10</v>
      </c>
      <c r="B7" t="s">
        <v>17</v>
      </c>
      <c r="D7" s="8">
        <v>12675</v>
      </c>
      <c r="E7" s="7">
        <v>243384.94</v>
      </c>
      <c r="G7" s="8">
        <v>830</v>
      </c>
      <c r="H7" s="7">
        <v>17301.100000000006</v>
      </c>
      <c r="J7" s="8">
        <f t="shared" ref="J7:K11" si="0">D7+G7</f>
        <v>13505</v>
      </c>
      <c r="K7" s="7">
        <f t="shared" si="0"/>
        <v>260686.04</v>
      </c>
    </row>
    <row r="8" spans="1:11" x14ac:dyDescent="0.3">
      <c r="A8" s="6" t="s">
        <v>12</v>
      </c>
      <c r="B8" t="s">
        <v>19</v>
      </c>
      <c r="D8" s="8">
        <v>15544</v>
      </c>
      <c r="E8" s="7">
        <v>384270.03</v>
      </c>
      <c r="G8" s="8">
        <v>978</v>
      </c>
      <c r="H8" s="7">
        <v>27159.079999999958</v>
      </c>
      <c r="J8" s="8">
        <f t="shared" si="0"/>
        <v>16522</v>
      </c>
      <c r="K8" s="7">
        <f t="shared" si="0"/>
        <v>411429.11</v>
      </c>
    </row>
    <row r="9" spans="1:11" x14ac:dyDescent="0.3">
      <c r="A9" s="6" t="s">
        <v>11</v>
      </c>
      <c r="B9" t="s">
        <v>18</v>
      </c>
      <c r="D9" s="8">
        <v>9646</v>
      </c>
      <c r="E9" s="7">
        <v>144144.06</v>
      </c>
      <c r="G9" s="8">
        <v>600</v>
      </c>
      <c r="H9" s="7">
        <v>7905.5299999999988</v>
      </c>
      <c r="J9" s="8">
        <f t="shared" si="0"/>
        <v>10246</v>
      </c>
      <c r="K9" s="7">
        <f t="shared" si="0"/>
        <v>152049.59</v>
      </c>
    </row>
    <row r="10" spans="1:11" x14ac:dyDescent="0.3">
      <c r="A10" s="6" t="s">
        <v>13</v>
      </c>
      <c r="B10" t="s">
        <v>20</v>
      </c>
      <c r="D10" s="8">
        <v>14126</v>
      </c>
      <c r="E10" s="7">
        <v>316074.12</v>
      </c>
      <c r="G10" s="8">
        <v>865</v>
      </c>
      <c r="H10" s="7">
        <v>22086.900000000023</v>
      </c>
      <c r="J10" s="8">
        <f t="shared" si="0"/>
        <v>14991</v>
      </c>
      <c r="K10" s="7">
        <f t="shared" si="0"/>
        <v>338161.02</v>
      </c>
    </row>
    <row r="11" spans="1:11" x14ac:dyDescent="0.3">
      <c r="A11" s="6" t="s">
        <v>15</v>
      </c>
      <c r="B11" t="s">
        <v>22</v>
      </c>
      <c r="D11" s="8">
        <v>15905</v>
      </c>
      <c r="E11" s="7">
        <v>302585.13</v>
      </c>
      <c r="G11" s="8">
        <v>946</v>
      </c>
      <c r="H11" s="7">
        <v>24324.070000000007</v>
      </c>
      <c r="J11" s="8">
        <f t="shared" si="0"/>
        <v>16851</v>
      </c>
      <c r="K11" s="7">
        <f t="shared" si="0"/>
        <v>326909.2</v>
      </c>
    </row>
    <row r="12" spans="1:11" ht="15" thickBot="1" x14ac:dyDescent="0.35">
      <c r="A12" s="9"/>
      <c r="B12" s="9"/>
      <c r="D12" s="10">
        <f>SUM(D7:D11)</f>
        <v>67896</v>
      </c>
      <c r="E12" s="11">
        <f>SUM(E7:E11)</f>
        <v>1390458.2799999998</v>
      </c>
      <c r="G12" s="10">
        <f>SUM(G7:G11)</f>
        <v>4219</v>
      </c>
      <c r="H12" s="11">
        <f>SUM(H7:H11)</f>
        <v>98776.68</v>
      </c>
      <c r="J12" s="10">
        <f>SUM(J7:J11)</f>
        <v>72115</v>
      </c>
      <c r="K12" s="11">
        <f>SUM(K7:K11)</f>
        <v>1489234.96</v>
      </c>
    </row>
    <row r="13" spans="1:11" ht="15" thickTop="1" x14ac:dyDescent="0.3"/>
  </sheetData>
  <sortState xmlns:xlrd2="http://schemas.microsoft.com/office/spreadsheetml/2017/richdata2" ref="A7:K11">
    <sortCondition ref="A7:A11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BF9C-0D37-4DF5-9DDE-77B8AD3F39A0}">
  <sheetPr>
    <pageSetUpPr fitToPage="1"/>
  </sheetPr>
  <dimension ref="A1:N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3" width="2.88671875" customWidth="1"/>
    <col min="4" max="4" width="10.6640625" customWidth="1"/>
    <col min="5" max="5" width="12.88671875" customWidth="1"/>
    <col min="6" max="6" width="2.88671875" customWidth="1"/>
    <col min="7" max="7" width="10.6640625" customWidth="1"/>
    <col min="8" max="8" width="12.88671875" customWidth="1"/>
    <col min="9" max="9" width="2.88671875" customWidth="1"/>
    <col min="10" max="10" width="10.6640625" customWidth="1"/>
    <col min="11" max="11" width="12.88671875" customWidth="1"/>
    <col min="12" max="12" width="2.88671875" customWidth="1"/>
    <col min="13" max="13" width="10.6640625" customWidth="1"/>
    <col min="14" max="14" width="12.88671875" customWidth="1"/>
  </cols>
  <sheetData>
    <row r="1" spans="1:14" x14ac:dyDescent="0.3">
      <c r="A1" s="5" t="s">
        <v>6</v>
      </c>
      <c r="N1" s="12" t="s">
        <v>23</v>
      </c>
    </row>
    <row r="2" spans="1:14" x14ac:dyDescent="0.3">
      <c r="A2" s="5" t="s">
        <v>7</v>
      </c>
      <c r="N2" s="12" t="s">
        <v>52</v>
      </c>
    </row>
    <row r="3" spans="1:14" x14ac:dyDescent="0.3">
      <c r="A3" s="5" t="s">
        <v>28</v>
      </c>
    </row>
    <row r="5" spans="1:14" x14ac:dyDescent="0.3">
      <c r="A5" s="1" t="s">
        <v>0</v>
      </c>
      <c r="B5" s="1" t="s">
        <v>0</v>
      </c>
      <c r="D5" s="3" t="s">
        <v>29</v>
      </c>
      <c r="E5" s="4"/>
      <c r="G5" s="3" t="s">
        <v>30</v>
      </c>
      <c r="H5" s="4"/>
      <c r="J5" s="3" t="s">
        <v>34</v>
      </c>
      <c r="K5" s="4"/>
      <c r="M5" s="3" t="s">
        <v>39</v>
      </c>
      <c r="N5" s="4"/>
    </row>
    <row r="6" spans="1:14" x14ac:dyDescent="0.3">
      <c r="A6" s="2" t="s">
        <v>1</v>
      </c>
      <c r="B6" s="2" t="s">
        <v>2</v>
      </c>
      <c r="D6" s="2" t="s">
        <v>4</v>
      </c>
      <c r="E6" s="2" t="s">
        <v>5</v>
      </c>
      <c r="G6" s="2" t="s">
        <v>4</v>
      </c>
      <c r="H6" s="2" t="s">
        <v>5</v>
      </c>
      <c r="J6" s="2" t="s">
        <v>4</v>
      </c>
      <c r="K6" s="2" t="s">
        <v>5</v>
      </c>
      <c r="M6" s="2" t="s">
        <v>4</v>
      </c>
      <c r="N6" s="2" t="s">
        <v>5</v>
      </c>
    </row>
    <row r="7" spans="1:14" x14ac:dyDescent="0.3">
      <c r="A7" s="6" t="s">
        <v>10</v>
      </c>
      <c r="B7" t="s">
        <v>17</v>
      </c>
      <c r="D7" s="8">
        <v>9122</v>
      </c>
      <c r="E7" s="7">
        <v>149407.31</v>
      </c>
      <c r="G7" s="8">
        <v>2669</v>
      </c>
      <c r="H7" s="7">
        <v>62724.760000000009</v>
      </c>
      <c r="J7" s="8">
        <v>17</v>
      </c>
      <c r="K7" s="7">
        <v>1030.3099999999977</v>
      </c>
      <c r="M7" s="8">
        <f t="shared" ref="M7:N11" si="0">D7+G7+J7</f>
        <v>11808</v>
      </c>
      <c r="N7" s="7">
        <f t="shared" si="0"/>
        <v>213162.38</v>
      </c>
    </row>
    <row r="8" spans="1:14" x14ac:dyDescent="0.3">
      <c r="A8" s="6" t="s">
        <v>12</v>
      </c>
      <c r="B8" t="s">
        <v>19</v>
      </c>
      <c r="D8" s="8">
        <v>10852</v>
      </c>
      <c r="E8" s="7">
        <v>219411.67</v>
      </c>
      <c r="G8" s="8">
        <v>3226</v>
      </c>
      <c r="H8" s="7">
        <v>88987.629999999976</v>
      </c>
      <c r="J8" s="8">
        <v>21</v>
      </c>
      <c r="K8" s="7">
        <v>663.05999999999767</v>
      </c>
      <c r="M8" s="8">
        <f t="shared" si="0"/>
        <v>14099</v>
      </c>
      <c r="N8" s="7">
        <f t="shared" si="0"/>
        <v>309062.36</v>
      </c>
    </row>
    <row r="9" spans="1:14" x14ac:dyDescent="0.3">
      <c r="A9" s="6" t="s">
        <v>11</v>
      </c>
      <c r="B9" t="s">
        <v>18</v>
      </c>
      <c r="D9" s="8">
        <v>6839</v>
      </c>
      <c r="E9" s="7">
        <v>88444.46</v>
      </c>
      <c r="G9" s="8">
        <v>1946</v>
      </c>
      <c r="H9" s="7">
        <v>35937.829999999987</v>
      </c>
      <c r="J9" s="8">
        <v>8</v>
      </c>
      <c r="K9" s="7">
        <v>166.98000000001048</v>
      </c>
      <c r="M9" s="8">
        <f t="shared" si="0"/>
        <v>8793</v>
      </c>
      <c r="N9" s="7">
        <f t="shared" si="0"/>
        <v>124549.27</v>
      </c>
    </row>
    <row r="10" spans="1:14" x14ac:dyDescent="0.3">
      <c r="A10" s="6" t="s">
        <v>13</v>
      </c>
      <c r="B10" t="s">
        <v>20</v>
      </c>
      <c r="D10" s="8">
        <v>9287</v>
      </c>
      <c r="E10" s="7">
        <v>158503.76999999999</v>
      </c>
      <c r="G10" s="8">
        <v>2864</v>
      </c>
      <c r="H10" s="7">
        <v>71859.63</v>
      </c>
      <c r="J10" s="8">
        <v>17</v>
      </c>
      <c r="K10" s="7">
        <v>476.83999999999651</v>
      </c>
      <c r="M10" s="8">
        <f t="shared" si="0"/>
        <v>12168</v>
      </c>
      <c r="N10" s="7">
        <f t="shared" si="0"/>
        <v>230840.24</v>
      </c>
    </row>
    <row r="11" spans="1:14" x14ac:dyDescent="0.3">
      <c r="A11" s="6" t="s">
        <v>15</v>
      </c>
      <c r="B11" t="s">
        <v>22</v>
      </c>
      <c r="D11" s="8">
        <v>12036</v>
      </c>
      <c r="E11" s="7">
        <v>202773.46</v>
      </c>
      <c r="G11" s="8">
        <v>3202</v>
      </c>
      <c r="H11" s="7">
        <v>68565.22</v>
      </c>
      <c r="J11" s="8">
        <v>26</v>
      </c>
      <c r="K11" s="7">
        <v>529.52000000001863</v>
      </c>
      <c r="M11" s="8">
        <f t="shared" si="0"/>
        <v>15264</v>
      </c>
      <c r="N11" s="7">
        <f t="shared" si="0"/>
        <v>271868.2</v>
      </c>
    </row>
    <row r="12" spans="1:14" ht="15" thickBot="1" x14ac:dyDescent="0.35">
      <c r="A12" s="9"/>
      <c r="B12" s="9"/>
      <c r="D12" s="10">
        <f>SUM(D7:D11)</f>
        <v>48136</v>
      </c>
      <c r="E12" s="11">
        <f>SUM(E7:E11)</f>
        <v>818540.66999999993</v>
      </c>
      <c r="G12" s="10">
        <f>SUM(G7:G11)</f>
        <v>13907</v>
      </c>
      <c r="H12" s="11">
        <f>SUM(H7:H11)</f>
        <v>328075.06999999995</v>
      </c>
      <c r="J12" s="10">
        <f>SUM(J7:J11)</f>
        <v>89</v>
      </c>
      <c r="K12" s="11">
        <f>SUM(K7:K11)</f>
        <v>2866.710000000021</v>
      </c>
      <c r="M12" s="10">
        <f>SUM(M7:M11)</f>
        <v>62132</v>
      </c>
      <c r="N12" s="11">
        <f>SUM(N7:N11)</f>
        <v>1149482.45</v>
      </c>
    </row>
    <row r="13" spans="1:14" ht="15" thickTop="1" x14ac:dyDescent="0.3"/>
  </sheetData>
  <sortState xmlns:xlrd2="http://schemas.microsoft.com/office/spreadsheetml/2017/richdata2" ref="A7:N12">
    <sortCondition ref="A7:A12"/>
  </sortState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FBF1-6EA6-43ED-8F0D-C7969679C4DC}">
  <sheetPr>
    <pageSetUpPr fitToPage="1"/>
  </sheetPr>
  <dimension ref="A1:F13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35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36</v>
      </c>
      <c r="D6" s="13" t="s">
        <v>37</v>
      </c>
      <c r="E6" s="13" t="s">
        <v>38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188085.75</v>
      </c>
      <c r="D7" s="7">
        <v>12518.78</v>
      </c>
      <c r="E7" s="7">
        <v>701.06</v>
      </c>
      <c r="F7" s="7">
        <f>C7+D7+E7</f>
        <v>201305.59</v>
      </c>
    </row>
    <row r="8" spans="1:6" x14ac:dyDescent="0.3">
      <c r="A8" s="6" t="s">
        <v>12</v>
      </c>
      <c r="B8" t="s">
        <v>19</v>
      </c>
      <c r="C8" s="7">
        <v>257313.62</v>
      </c>
      <c r="D8" s="7">
        <v>16956.75</v>
      </c>
      <c r="E8" s="7">
        <v>899.33</v>
      </c>
      <c r="F8" s="7">
        <f>C8+D8+E8</f>
        <v>275169.7</v>
      </c>
    </row>
    <row r="9" spans="1:6" x14ac:dyDescent="0.3">
      <c r="A9" s="6" t="s">
        <v>11</v>
      </c>
      <c r="B9" t="s">
        <v>18</v>
      </c>
      <c r="C9" s="7">
        <v>110081.77</v>
      </c>
      <c r="D9" s="7">
        <v>7126.09</v>
      </c>
      <c r="E9" s="7">
        <v>510</v>
      </c>
      <c r="F9" s="7">
        <f>C9+D9+E9</f>
        <v>117717.86</v>
      </c>
    </row>
    <row r="10" spans="1:6" x14ac:dyDescent="0.3">
      <c r="A10" s="6" t="s">
        <v>13</v>
      </c>
      <c r="B10" t="s">
        <v>20</v>
      </c>
      <c r="C10" s="7">
        <v>153123.38</v>
      </c>
      <c r="D10" s="7">
        <v>9246.6200000000008</v>
      </c>
      <c r="E10" s="7">
        <v>503</v>
      </c>
      <c r="F10" s="7">
        <f>C10+D10+E10</f>
        <v>162873</v>
      </c>
    </row>
    <row r="11" spans="1:6" x14ac:dyDescent="0.3">
      <c r="A11" s="6" t="s">
        <v>15</v>
      </c>
      <c r="B11" t="s">
        <v>22</v>
      </c>
      <c r="C11" s="7">
        <v>232621.83</v>
      </c>
      <c r="D11" s="7">
        <v>18769.84</v>
      </c>
      <c r="E11" s="7">
        <v>558</v>
      </c>
      <c r="F11" s="7">
        <f>C11+D11+E11</f>
        <v>251949.66999999998</v>
      </c>
    </row>
    <row r="12" spans="1:6" ht="15" thickBot="1" x14ac:dyDescent="0.35">
      <c r="A12" s="9"/>
      <c r="B12" s="9"/>
      <c r="C12" s="11">
        <f>SUM(C7:C11)</f>
        <v>941226.35</v>
      </c>
      <c r="D12" s="11">
        <f>SUM(D7:D11)</f>
        <v>64618.080000000002</v>
      </c>
      <c r="E12" s="11">
        <f>SUM(E7:E11)</f>
        <v>3171.39</v>
      </c>
      <c r="F12" s="11">
        <f>SUM(F7:F11)</f>
        <v>1009015.8200000001</v>
      </c>
    </row>
    <row r="13" spans="1:6" ht="15" thickTop="1" x14ac:dyDescent="0.3"/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5D2B-FEDA-45EE-B20F-4740A7F08CF6}">
  <sheetPr>
    <pageSetUpPr fitToPage="1"/>
  </sheetPr>
  <dimension ref="A1:F14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40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41</v>
      </c>
      <c r="D6" s="13" t="s">
        <v>42</v>
      </c>
      <c r="E6" s="13" t="s">
        <v>43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179916.53</v>
      </c>
      <c r="D7" s="7">
        <v>10709.75</v>
      </c>
      <c r="E7" s="7">
        <v>77</v>
      </c>
      <c r="F7" s="7">
        <f t="shared" ref="F7:F12" si="0">C7+D7+E7</f>
        <v>190703.28</v>
      </c>
    </row>
    <row r="8" spans="1:6" x14ac:dyDescent="0.3">
      <c r="A8" s="6" t="s">
        <v>12</v>
      </c>
      <c r="B8" t="s">
        <v>19</v>
      </c>
      <c r="C8" s="7">
        <v>242653.58</v>
      </c>
      <c r="D8" s="7">
        <v>14031.14</v>
      </c>
      <c r="E8" s="7">
        <v>225</v>
      </c>
      <c r="F8" s="7">
        <f t="shared" si="0"/>
        <v>256909.71999999997</v>
      </c>
    </row>
    <row r="9" spans="1:6" x14ac:dyDescent="0.3">
      <c r="A9" s="6" t="s">
        <v>11</v>
      </c>
      <c r="B9" t="s">
        <v>18</v>
      </c>
      <c r="C9" s="7">
        <v>99059.62</v>
      </c>
      <c r="D9" s="7">
        <v>6094.31</v>
      </c>
      <c r="E9" s="7">
        <v>108</v>
      </c>
      <c r="F9" s="7">
        <f t="shared" si="0"/>
        <v>105261.93</v>
      </c>
    </row>
    <row r="10" spans="1:6" x14ac:dyDescent="0.3">
      <c r="A10" s="6" t="s">
        <v>44</v>
      </c>
      <c r="B10" t="s">
        <v>50</v>
      </c>
      <c r="C10" s="7">
        <v>34371.19</v>
      </c>
      <c r="D10" s="7">
        <v>1894.39</v>
      </c>
      <c r="E10" s="7">
        <v>0</v>
      </c>
      <c r="F10" s="7">
        <f t="shared" si="0"/>
        <v>36265.58</v>
      </c>
    </row>
    <row r="11" spans="1:6" x14ac:dyDescent="0.3">
      <c r="A11" s="6" t="s">
        <v>45</v>
      </c>
      <c r="B11" t="s">
        <v>51</v>
      </c>
      <c r="C11" s="7">
        <v>61190.13</v>
      </c>
      <c r="D11" s="7">
        <v>4021.59</v>
      </c>
      <c r="E11" s="7">
        <v>0</v>
      </c>
      <c r="F11" s="7">
        <f t="shared" si="0"/>
        <v>65211.72</v>
      </c>
    </row>
    <row r="12" spans="1:6" x14ac:dyDescent="0.3">
      <c r="A12" s="6" t="s">
        <v>15</v>
      </c>
      <c r="B12" t="s">
        <v>22</v>
      </c>
      <c r="C12" s="7">
        <v>203803.27</v>
      </c>
      <c r="D12" s="7">
        <v>12025.71</v>
      </c>
      <c r="E12" s="7">
        <v>251</v>
      </c>
      <c r="F12" s="7">
        <f t="shared" si="0"/>
        <v>216079.97999999998</v>
      </c>
    </row>
    <row r="13" spans="1:6" ht="15" thickBot="1" x14ac:dyDescent="0.35">
      <c r="A13" s="9"/>
      <c r="B13" s="9"/>
      <c r="C13" s="11">
        <f>SUM(C7:C12)</f>
        <v>820994.32</v>
      </c>
      <c r="D13" s="11">
        <f>SUM(D7:D12)</f>
        <v>48776.89</v>
      </c>
      <c r="E13" s="11">
        <f>SUM(E7:E12)</f>
        <v>661</v>
      </c>
      <c r="F13" s="11">
        <f>SUM(F7:F12)</f>
        <v>870432.20999999985</v>
      </c>
    </row>
    <row r="14" spans="1:6" ht="15" thickTop="1" x14ac:dyDescent="0.3"/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CD75-EE39-4E84-AE0F-5AD4E3879B75}">
  <sheetPr>
    <pageSetUpPr fitToPage="1"/>
  </sheetPr>
  <dimension ref="A1:F12"/>
  <sheetViews>
    <sheetView showGridLines="0" workbookViewId="0"/>
  </sheetViews>
  <sheetFormatPr defaultRowHeight="14.4" x14ac:dyDescent="0.3"/>
  <cols>
    <col min="1" max="1" width="10" customWidth="1"/>
    <col min="2" max="2" width="32.88671875" customWidth="1"/>
    <col min="3" max="6" width="12.88671875" customWidth="1"/>
  </cols>
  <sheetData>
    <row r="1" spans="1:6" x14ac:dyDescent="0.3">
      <c r="A1" s="5" t="s">
        <v>6</v>
      </c>
    </row>
    <row r="2" spans="1:6" x14ac:dyDescent="0.3">
      <c r="A2" s="5" t="s">
        <v>7</v>
      </c>
    </row>
    <row r="3" spans="1:6" x14ac:dyDescent="0.3">
      <c r="A3" s="5" t="s">
        <v>46</v>
      </c>
    </row>
    <row r="5" spans="1:6" x14ac:dyDescent="0.3">
      <c r="A5" s="1" t="s">
        <v>0</v>
      </c>
      <c r="B5" s="1" t="s">
        <v>0</v>
      </c>
      <c r="C5" s="14"/>
      <c r="D5" s="14"/>
      <c r="E5" s="14"/>
      <c r="F5" s="14"/>
    </row>
    <row r="6" spans="1:6" x14ac:dyDescent="0.3">
      <c r="A6" s="2" t="s">
        <v>1</v>
      </c>
      <c r="B6" s="2" t="s">
        <v>2</v>
      </c>
      <c r="C6" s="13" t="s">
        <v>47</v>
      </c>
      <c r="D6" s="13" t="s">
        <v>48</v>
      </c>
      <c r="E6" s="13" t="s">
        <v>49</v>
      </c>
      <c r="F6" s="13" t="s">
        <v>39</v>
      </c>
    </row>
    <row r="7" spans="1:6" x14ac:dyDescent="0.3">
      <c r="A7" s="6" t="s">
        <v>10</v>
      </c>
      <c r="B7" t="s">
        <v>17</v>
      </c>
      <c r="C7" s="7">
        <v>103750.1</v>
      </c>
      <c r="D7" s="7">
        <v>11160.54</v>
      </c>
      <c r="E7" s="7">
        <v>224.28</v>
      </c>
      <c r="F7" s="7">
        <f>C7+D7+E7</f>
        <v>115134.92000000001</v>
      </c>
    </row>
    <row r="8" spans="1:6" x14ac:dyDescent="0.3">
      <c r="A8" s="6" t="s">
        <v>12</v>
      </c>
      <c r="B8" t="s">
        <v>19</v>
      </c>
      <c r="C8" s="7">
        <v>141345.37</v>
      </c>
      <c r="D8" s="7">
        <v>20397.84</v>
      </c>
      <c r="E8" s="7">
        <v>253.28</v>
      </c>
      <c r="F8" s="7">
        <f>C8+D8+E8</f>
        <v>161996.49</v>
      </c>
    </row>
    <row r="9" spans="1:6" x14ac:dyDescent="0.3">
      <c r="A9" s="6" t="s">
        <v>11</v>
      </c>
      <c r="B9" t="s">
        <v>18</v>
      </c>
      <c r="C9" s="7">
        <v>59595.88</v>
      </c>
      <c r="D9" s="7">
        <v>7866.71</v>
      </c>
      <c r="E9" s="7">
        <v>29.4</v>
      </c>
      <c r="F9" s="7">
        <f>C9+D9+E9</f>
        <v>67491.989999999991</v>
      </c>
    </row>
    <row r="10" spans="1:6" x14ac:dyDescent="0.3">
      <c r="A10" s="6" t="s">
        <v>15</v>
      </c>
      <c r="B10" t="s">
        <v>22</v>
      </c>
      <c r="C10" s="7">
        <v>126281.02</v>
      </c>
      <c r="D10" s="7">
        <v>12629.51</v>
      </c>
      <c r="E10" s="7">
        <v>162.04</v>
      </c>
      <c r="F10" s="7">
        <f>C10+D10+E10</f>
        <v>139072.57</v>
      </c>
    </row>
    <row r="11" spans="1:6" ht="15" thickBot="1" x14ac:dyDescent="0.35">
      <c r="A11" s="9"/>
      <c r="B11" s="9"/>
      <c r="C11" s="11">
        <f>SUM(C7:C10)</f>
        <v>430972.37</v>
      </c>
      <c r="D11" s="11">
        <f>SUM(D7:D10)</f>
        <v>52054.600000000006</v>
      </c>
      <c r="E11" s="11">
        <f>SUM(E7:E10)</f>
        <v>669</v>
      </c>
      <c r="F11" s="11">
        <f>SUM(F7:F10)</f>
        <v>483695.97000000003</v>
      </c>
    </row>
    <row r="12" spans="1:6" ht="15" thickTop="1" x14ac:dyDescent="0.3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FP2023</vt:lpstr>
      <vt:lpstr>FP2022</vt:lpstr>
      <vt:lpstr>FP2021</vt:lpstr>
      <vt:lpstr>FP2020</vt:lpstr>
      <vt:lpstr>FP2019</vt:lpstr>
      <vt:lpstr>FP2018</vt:lpstr>
      <vt:lpstr>FP2017</vt:lpstr>
      <vt:lpstr>FP2016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Flori, Jacob</dc:creator>
  <cp:lastModifiedBy>Jenkins, Mark S.</cp:lastModifiedBy>
  <cp:lastPrinted>2024-03-07T18:30:43Z</cp:lastPrinted>
  <dcterms:created xsi:type="dcterms:W3CDTF">2024-01-22T17:51:39Z</dcterms:created>
  <dcterms:modified xsi:type="dcterms:W3CDTF">2024-06-18T15:30:42Z</dcterms:modified>
</cp:coreProperties>
</file>